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1"/>
  </bookViews>
  <sheets>
    <sheet name="Instructions" sheetId="1" r:id="rId1"/>
    <sheet name="PART Qs &amp; Section Scoring" sheetId="2" r:id="rId2"/>
    <sheet name="Total Program Score" sheetId="3" r:id="rId3"/>
  </sheets>
  <definedNames>
    <definedName name="pmanagement">'PART Qs &amp; Section Scoring'!$G$42</definedName>
    <definedName name="ppurpose">'PART Qs &amp; Section Scoring'!$G$14</definedName>
    <definedName name="presults">'PART Qs &amp; Section Scoring'!$G$52</definedName>
    <definedName name="_xlnm.Print_Area" localSheetId="1">'PART Qs &amp; Section Scoring'!$A$1:$G$52</definedName>
    <definedName name="splanning">'PART Qs &amp; Section Scoring'!$G$25</definedName>
  </definedNames>
  <calcPr fullCalcOnLoad="1"/>
</workbook>
</file>

<file path=xl/sharedStrings.xml><?xml version="1.0" encoding="utf-8"?>
<sst xmlns="http://schemas.openxmlformats.org/spreadsheetml/2006/main" count="225" uniqueCount="135">
  <si>
    <t>Section</t>
  </si>
  <si>
    <t>OMB Weighting</t>
  </si>
  <si>
    <t>Score</t>
  </si>
  <si>
    <t>Weighted Score</t>
  </si>
  <si>
    <t>Program Purpose/Relevance/Federal Role</t>
  </si>
  <si>
    <t>Strategic Planning</t>
  </si>
  <si>
    <t>Program Management</t>
  </si>
  <si>
    <t>Program Results</t>
  </si>
  <si>
    <t>Total Program Score</t>
  </si>
  <si>
    <t>Section I:  Program Purpose/Relevance/Federal Role</t>
  </si>
  <si>
    <t>Questions</t>
  </si>
  <si>
    <t>Ans.</t>
  </si>
  <si>
    <t>Explanation (Required)</t>
  </si>
  <si>
    <t>Evidence/Data (if available)</t>
  </si>
  <si>
    <t>RMO Weighting</t>
  </si>
  <si>
    <t>Yes</t>
  </si>
  <si>
    <t>Total Section Score</t>
  </si>
  <si>
    <t>Section II:  Strategic Planning</t>
  </si>
  <si>
    <t>Does the program have a limited number of specific, ambitious long-term performance goals that focus on outcomes and meaningfully reflect the purpose of the program?</t>
  </si>
  <si>
    <t>Section III:  Program Management</t>
  </si>
  <si>
    <t>Does the agency regularly collect timely and credible performance information and use it to manage the program?</t>
  </si>
  <si>
    <t>Are performance measurements used to increase accountability?</t>
  </si>
  <si>
    <t>Are all funds (Federal and partners’) obligated in a timely manner?</t>
  </si>
  <si>
    <t>Are all funds (Federal and partners’) spent for the intended purpose?</t>
  </si>
  <si>
    <t>Does the agency estimate and budget for the full annual costs of operating the program (including all administrative costs and allocated overhead)?</t>
  </si>
  <si>
    <t>Are the administrative costs reasonable?</t>
  </si>
  <si>
    <t>Does the program use strong financial management practices?</t>
  </si>
  <si>
    <t>Section IV:  Program Results</t>
  </si>
  <si>
    <t>Has the program demonstrated adequate progress in achieving its long-term outcome goal(s)?</t>
  </si>
  <si>
    <t>Does the program (including program partners) achieve its annual performance goals?</t>
  </si>
  <si>
    <t>Were program goals achieved within budgeted costs and established schedules?</t>
  </si>
  <si>
    <t xml:space="preserve">Does the performance of this program compare favorably to other programs with similar purpose and goals? </t>
  </si>
  <si>
    <t xml:space="preserve">OMB Program Assessment Rating Tool (PART) </t>
  </si>
  <si>
    <t>Description of Worksheet Components</t>
  </si>
  <si>
    <r>
      <t>Tab 1</t>
    </r>
    <r>
      <rPr>
        <b/>
        <sz val="10"/>
        <rFont val="Arial"/>
        <family val="2"/>
      </rPr>
      <t>: PART Questions &amp; Section Scoring</t>
    </r>
  </si>
  <si>
    <t>Allows the Examiner or Agency to input answers of Yes, No or N/A into the cell to the right of the Questions.</t>
  </si>
  <si>
    <t>Allows the Examiner or Agency to input Explanations (Required) and Evidence/Data (if available) for each question.</t>
  </si>
  <si>
    <r>
      <t>Tab 2</t>
    </r>
    <r>
      <rPr>
        <b/>
        <sz val="10"/>
        <rFont val="Arial"/>
        <family val="2"/>
      </rPr>
      <t>: Total Program Score</t>
    </r>
  </si>
  <si>
    <t>Derives the Total Program Score by weighting all four sectional scores</t>
  </si>
  <si>
    <t>3. If the Total RMO Weighting is &lt;&gt; 100% an error sign will appear.</t>
  </si>
  <si>
    <t>4. The Weighted Score for each question and the Total Section score are automatically computed.</t>
  </si>
  <si>
    <r>
      <t xml:space="preserve">5. Under Tab 2 labeled </t>
    </r>
    <r>
      <rPr>
        <i/>
        <sz val="10"/>
        <rFont val="Arial"/>
        <family val="2"/>
      </rPr>
      <t>Total Program Score</t>
    </r>
    <r>
      <rPr>
        <sz val="10"/>
        <rFont val="Arial"/>
        <family val="2"/>
      </rPr>
      <t>, the Total Program Score is automatically computed.</t>
    </r>
  </si>
  <si>
    <r>
      <t xml:space="preserve">1. Under Tab 1 labeled </t>
    </r>
    <r>
      <rPr>
        <i/>
        <sz val="10"/>
        <rFont val="Arial"/>
        <family val="2"/>
      </rPr>
      <t>PART Questions &amp; Section Scoring</t>
    </r>
    <r>
      <rPr>
        <sz val="10"/>
        <rFont val="Arial"/>
        <family val="0"/>
      </rPr>
      <t xml:space="preserve">, hand-code only those cells in which the text is colored blue.  These cells are labeled Name of Program, Ans., Explanation, Evidence/Data and RMO Weighting (up to 100%).  </t>
    </r>
  </si>
  <si>
    <t>2.  Weight only those questions with a Yes or No response.  Do not weight questions with a response of N/A.</t>
  </si>
  <si>
    <t>User Instructions for the OMB Program Assessment Rating Tool</t>
  </si>
  <si>
    <t xml:space="preserve">Name of Program:  </t>
  </si>
  <si>
    <t xml:space="preserve">Allows the Examiner or Agency to weight each question within each Section (up to 100%). </t>
  </si>
  <si>
    <t>Does the program have a clear purpose and clear priorities?</t>
  </si>
  <si>
    <t>Does the program demonstrate proposed relevance to Presidential priorities, agency mission, relevant field of science, and other "customer" needs?</t>
  </si>
  <si>
    <t>Does the program effectively articulate potential public benefits?</t>
  </si>
  <si>
    <t>If an industry-related program, do potential benefits of the program compare favorably with those of other programs with similar goals?</t>
  </si>
  <si>
    <t>Is a research program the most effective way to support the Federal policy goals compared to other policy alternatives such as legislation or regulation?</t>
  </si>
  <si>
    <t xml:space="preserve">Is the federal role appropriate?  If an industry-related program, can it demonstrate that the market fails to motivate private investment?  </t>
  </si>
  <si>
    <t>Does the program track and report relevant program inputs annually?</t>
  </si>
  <si>
    <t>Does the program have annual performance goals and outcome and output measures that they will use to demonstrate progress toward achieving the long-term goals?</t>
  </si>
  <si>
    <t xml:space="preserve"> Do all program partners (grantees, sub-grantees, contractors, etc) commit to and report on performance that relates to and supports the output and outcome goals of the program?</t>
  </si>
  <si>
    <t>Does the program undergo periodic, independent review to assess program structure and quality?</t>
  </si>
  <si>
    <t xml:space="preserve">Does the program periodically demonstrate relevance to mission, fields of science, and other "customer" needs?  If an industry- or market-related program, does it demonstrate relevance to the industry or market? </t>
  </si>
  <si>
    <t>Does the program allocate funds through a competitive, merit-based process? If not, does it justify funding methods and document how quality is maintained?</t>
  </si>
  <si>
    <t>Does competition encourage the participation of new/first-time performers through a fair and open application process?</t>
  </si>
  <si>
    <t>Does the program adequately define appropriate termination points and other decision points?  If relevant to an industry or market, does the program identify and assess potential "off ramps"?</t>
  </si>
  <si>
    <t>If the program includes technology development or construction or operation of a facility, does the program clearly define deliverables and required capability/performance characteristics?</t>
  </si>
  <si>
    <t>Research and Development Programs</t>
  </si>
  <si>
    <t>Do comprehensive, independent evaluations of this program indicate that the program is effective and achieving results?</t>
  </si>
  <si>
    <t>Special notes for documentation</t>
  </si>
  <si>
    <t>Industry-relevant programs must identify market barriers, expectations of risk, and years to commercialization, as well as building on existing tech, complementing related research, and proposing technologically feasible projects.</t>
  </si>
  <si>
    <t>Ans</t>
  </si>
  <si>
    <t>Industry-relevant programs can use industry cost-sharing as an indicator, and they should incorporate industry in planning &amp; prioritization.</t>
  </si>
  <si>
    <t>R&amp;D Criteria</t>
  </si>
  <si>
    <t>PART</t>
  </si>
  <si>
    <t>I. Relevance, A</t>
  </si>
  <si>
    <t>I. Program Plan, 1</t>
  </si>
  <si>
    <t>I. Relevance, C
I. Relevance, D</t>
  </si>
  <si>
    <t>(I. Program Plan, 2)</t>
  </si>
  <si>
    <t>IV. a Appropriateness</t>
  </si>
  <si>
    <t>I. Program Plan, 3</t>
  </si>
  <si>
    <t>I. Relevance, B</t>
  </si>
  <si>
    <t>I. Program Plan, 2, 
III. Program Mgmt., Cap 3</t>
  </si>
  <si>
    <t>IV. c Performance, J</t>
  </si>
  <si>
    <t>(I. Program Plan, 4? 5?)
(III. Program Mgmt., Cap 3?)</t>
  </si>
  <si>
    <t>I. Program Plan, 4</t>
  </si>
  <si>
    <t>IV. a Appropriateness, C</t>
  </si>
  <si>
    <t>I. Program Plan, 5</t>
  </si>
  <si>
    <t>III. Performance, B</t>
  </si>
  <si>
    <t>II. Strategic Plan, 1</t>
  </si>
  <si>
    <t>III. Performance, A</t>
  </si>
  <si>
    <t>II. Strategic Plan, 2</t>
  </si>
  <si>
    <t>II. Strategic Plan, 3</t>
  </si>
  <si>
    <t>II. Quality, B</t>
  </si>
  <si>
    <t>II. Strategic Plan, 4</t>
  </si>
  <si>
    <t>I. Relevance, D; 
IV. b Industry Relevance</t>
  </si>
  <si>
    <t>III. Performance Mgmt., 1</t>
  </si>
  <si>
    <t>III. Performance Mgmt., 2</t>
  </si>
  <si>
    <t>III. Financial Mgmt., 1</t>
  </si>
  <si>
    <t>III. Financial Mgmt., 2</t>
  </si>
  <si>
    <t>III. Financial Mgmt., 3</t>
  </si>
  <si>
    <t>III. Financial Mgmt., 4</t>
  </si>
  <si>
    <t>II. Quality, A</t>
  </si>
  <si>
    <t>III. Program Mgmt., Co 2</t>
  </si>
  <si>
    <t>(III. Performance, B)</t>
  </si>
  <si>
    <t>III. Program Mgmt., Cap 1</t>
  </si>
  <si>
    <t>III. Program Mgmt., Cap 2</t>
  </si>
  <si>
    <t>III. Performance, C</t>
  </si>
  <si>
    <t>IV. Performance Reporting, 1</t>
  </si>
  <si>
    <t>IV. Performance Reporting, 2</t>
  </si>
  <si>
    <t>IV. Performance Reporting, 3</t>
  </si>
  <si>
    <t>IV. c Performance, L</t>
  </si>
  <si>
    <t>IV. Performance Reporting, 4</t>
  </si>
  <si>
    <t>(I. Relevance, E)</t>
  </si>
  <si>
    <t>IV. Performance Reporting, 5</t>
  </si>
  <si>
    <t>For more information, refer to:</t>
  </si>
  <si>
    <t>III. Financial Mgmt., 6</t>
  </si>
  <si>
    <t>1 
(RD 1)</t>
  </si>
  <si>
    <t>2  
(RD 2)</t>
  </si>
  <si>
    <t>3  
(RD 3)</t>
  </si>
  <si>
    <t>4  
(RD 4)</t>
  </si>
  <si>
    <t>5  
(RD 5)</t>
  </si>
  <si>
    <t>6  
(RD 6)</t>
  </si>
  <si>
    <t>7  
(RD 7)</t>
  </si>
  <si>
    <t>Sec. I</t>
  </si>
  <si>
    <t>Sec. II</t>
  </si>
  <si>
    <t>Sec. III</t>
  </si>
  <si>
    <t>Sec. IV</t>
  </si>
  <si>
    <t>Other efforts considered should include both federal and non-federal efforts, including the efforts of state and local governments or the private and non-profit sectors.</t>
  </si>
  <si>
    <t>Program inputs include statistics on overhead, intramural/extramural spending, infrastructure, and human capital resources.</t>
  </si>
  <si>
    <t>Note requirement is for performance information that is both timely and credible.</t>
  </si>
  <si>
    <t>III. Program Mgmt., Co 1
III. Financial Mgmt., 5</t>
  </si>
  <si>
    <t>If the program includes technology development or construction or operation of a facility, has the program established appropriate, credible, cost and schedule goals?  Has the program considered alternatives, including trade-offs between cost, schedule, and performance goals?</t>
  </si>
  <si>
    <t>For long-term basic research, the demonstration of program relevance and the quality of the funding process may be the most critical factors.  These considerations should be factored into question 5, which should be weighted in such a way to address the relative importance of an effective process or relevance to a field of science.</t>
  </si>
  <si>
    <t>Can the program show that it is not unduly duplicative of other efforts?</t>
  </si>
  <si>
    <t>8 
(RD 1)</t>
  </si>
  <si>
    <t>9  
(RD 2)</t>
  </si>
  <si>
    <t>10 
(RD 3)</t>
  </si>
  <si>
    <t>11
(RD 4)</t>
  </si>
  <si>
    <t>12
(RD 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</si>
</sst>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24">
    <font>
      <sz val="10"/>
      <name val="Arial"/>
      <family val="0"/>
    </font>
    <font>
      <b/>
      <sz val="12"/>
      <name val="Arial"/>
      <family val="2"/>
    </font>
    <font>
      <sz val="12"/>
      <name val="Arial"/>
      <family val="2"/>
    </font>
    <font>
      <b/>
      <sz val="12"/>
      <color indexed="9"/>
      <name val="Arial"/>
      <family val="2"/>
    </font>
    <font>
      <sz val="12"/>
      <color indexed="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sz val="10"/>
      <name val="Arial"/>
      <family val="2"/>
    </font>
    <font>
      <b/>
      <sz val="10"/>
      <color indexed="10"/>
      <name val="Arial"/>
      <family val="2"/>
    </font>
    <font>
      <i/>
      <sz val="10"/>
      <name val="Arial"/>
      <family val="2"/>
    </font>
    <font>
      <b/>
      <i/>
      <sz val="10"/>
      <name val="Arial"/>
      <family val="2"/>
    </font>
    <font>
      <b/>
      <i/>
      <sz val="12"/>
      <name val="Arial"/>
      <family val="2"/>
    </font>
    <font>
      <i/>
      <sz val="12"/>
      <name val="Arial"/>
      <family val="2"/>
    </font>
    <font>
      <sz val="10"/>
      <color indexed="10"/>
      <name val="Arial"/>
      <family val="2"/>
    </font>
  </fonts>
  <fills count="6">
    <fill>
      <patternFill/>
    </fill>
    <fill>
      <patternFill patternType="gray125"/>
    </fill>
    <fill>
      <patternFill patternType="solid">
        <fgColor indexed="8"/>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s>
  <borders count="2">
    <border>
      <left/>
      <right/>
      <top/>
      <bottom/>
      <diagonal/>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1" fillId="0" borderId="1" xfId="0" applyFont="1" applyFill="1" applyBorder="1" applyAlignment="1">
      <alignment/>
    </xf>
    <xf numFmtId="0" fontId="2" fillId="0" borderId="1" xfId="0" applyFont="1" applyFill="1" applyBorder="1" applyAlignment="1">
      <alignment/>
    </xf>
    <xf numFmtId="0" fontId="3" fillId="2" borderId="1" xfId="0" applyFont="1" applyFill="1" applyBorder="1" applyAlignment="1">
      <alignment horizontal="center"/>
    </xf>
    <xf numFmtId="37" fontId="1" fillId="3" borderId="0" xfId="0" applyNumberFormat="1" applyFont="1" applyFill="1" applyBorder="1" applyAlignment="1" applyProtection="1">
      <alignment/>
      <protection/>
    </xf>
    <xf numFmtId="9" fontId="2" fillId="3" borderId="0" xfId="0" applyNumberFormat="1" applyFont="1" applyFill="1" applyBorder="1" applyAlignment="1" applyProtection="1">
      <alignment horizontal="center"/>
      <protection/>
    </xf>
    <xf numFmtId="9" fontId="2" fillId="3" borderId="0" xfId="19" applyFont="1" applyFill="1" applyBorder="1" applyAlignment="1" applyProtection="1">
      <alignment horizontal="center"/>
      <protection/>
    </xf>
    <xf numFmtId="0" fontId="2" fillId="0" borderId="0" xfId="0" applyFont="1" applyBorder="1" applyAlignment="1">
      <alignment/>
    </xf>
    <xf numFmtId="0" fontId="2" fillId="0" borderId="0" xfId="0" applyFont="1" applyBorder="1" applyAlignment="1">
      <alignment horizontal="center"/>
    </xf>
    <xf numFmtId="9" fontId="2" fillId="0" borderId="0" xfId="19" applyFont="1" applyBorder="1" applyAlignment="1">
      <alignment horizontal="center"/>
    </xf>
    <xf numFmtId="37" fontId="1" fillId="0" borderId="0" xfId="0" applyNumberFormat="1" applyFont="1" applyFill="1" applyBorder="1" applyAlignment="1" applyProtection="1">
      <alignment/>
      <protection/>
    </xf>
    <xf numFmtId="9" fontId="2" fillId="0" borderId="0" xfId="0" applyNumberFormat="1" applyFont="1" applyFill="1" applyBorder="1" applyAlignment="1" applyProtection="1">
      <alignment horizontal="center"/>
      <protection/>
    </xf>
    <xf numFmtId="9" fontId="4" fillId="0" borderId="0" xfId="19" applyFont="1" applyFill="1" applyBorder="1" applyAlignment="1" applyProtection="1">
      <alignment horizontal="center"/>
      <protection/>
    </xf>
    <xf numFmtId="9" fontId="2" fillId="0" borderId="0" xfId="19" applyFont="1" applyFill="1" applyBorder="1" applyAlignment="1" applyProtection="1">
      <alignment horizontal="center"/>
      <protection/>
    </xf>
    <xf numFmtId="37" fontId="1" fillId="3" borderId="0" xfId="0" applyNumberFormat="1" applyFont="1" applyFill="1" applyBorder="1" applyAlignment="1" applyProtection="1">
      <alignment/>
      <protection locked="0"/>
    </xf>
    <xf numFmtId="9" fontId="2" fillId="3" borderId="0" xfId="0" applyNumberFormat="1" applyFont="1" applyFill="1" applyBorder="1" applyAlignment="1" applyProtection="1">
      <alignment horizontal="center"/>
      <protection locked="0"/>
    </xf>
    <xf numFmtId="0" fontId="2" fillId="0" borderId="0" xfId="0" applyFont="1" applyFill="1" applyBorder="1" applyAlignment="1">
      <alignment/>
    </xf>
    <xf numFmtId="9" fontId="2" fillId="0" borderId="0" xfId="0" applyNumberFormat="1" applyFont="1" applyFill="1" applyBorder="1" applyAlignment="1" applyProtection="1">
      <alignment horizontal="center"/>
      <protection locked="0"/>
    </xf>
    <xf numFmtId="9" fontId="4" fillId="0" borderId="0" xfId="19" applyFont="1" applyFill="1" applyBorder="1" applyAlignment="1" applyProtection="1">
      <alignment horizontal="center"/>
      <protection locked="0"/>
    </xf>
    <xf numFmtId="0" fontId="1" fillId="3" borderId="0" xfId="0" applyFont="1" applyFill="1" applyBorder="1" applyAlignment="1">
      <alignment/>
    </xf>
    <xf numFmtId="37" fontId="3" fillId="2" borderId="1" xfId="0" applyNumberFormat="1" applyFont="1" applyFill="1" applyBorder="1" applyAlignment="1" applyProtection="1">
      <alignment/>
      <protection locked="0"/>
    </xf>
    <xf numFmtId="9" fontId="3" fillId="2" borderId="1" xfId="0" applyNumberFormat="1" applyFont="1" applyFill="1" applyBorder="1" applyAlignment="1" applyProtection="1">
      <alignment horizontal="center"/>
      <protection locked="0"/>
    </xf>
    <xf numFmtId="9" fontId="3" fillId="2" borderId="1" xfId="19" applyFont="1" applyFill="1" applyBorder="1" applyAlignment="1" applyProtection="1">
      <alignment horizontal="center"/>
      <protection locked="0"/>
    </xf>
    <xf numFmtId="0" fontId="12" fillId="0" borderId="0" xfId="0" applyFont="1" applyAlignment="1">
      <alignment horizontal="center" vertical="top"/>
    </xf>
    <xf numFmtId="0" fontId="13" fillId="0" borderId="0" xfId="0" applyFont="1" applyAlignment="1">
      <alignment horizontal="left" vertical="top" wrapText="1"/>
    </xf>
    <xf numFmtId="164" fontId="0" fillId="0" borderId="0" xfId="0" applyNumberFormat="1" applyFont="1" applyAlignment="1">
      <alignment horizontal="center" vertical="top"/>
    </xf>
    <xf numFmtId="0" fontId="1" fillId="4" borderId="0" xfId="0" applyFont="1" applyFill="1" applyAlignment="1">
      <alignment/>
    </xf>
    <xf numFmtId="0" fontId="0" fillId="4" borderId="0" xfId="0" applyFill="1" applyAlignment="1">
      <alignment/>
    </xf>
    <xf numFmtId="0" fontId="17" fillId="4" borderId="0" xfId="0" applyFont="1" applyFill="1" applyAlignment="1">
      <alignment/>
    </xf>
    <xf numFmtId="0" fontId="18" fillId="4" borderId="0" xfId="0" applyFont="1" applyFill="1" applyAlignment="1">
      <alignment/>
    </xf>
    <xf numFmtId="0" fontId="0" fillId="4" borderId="0" xfId="0" applyFont="1" applyFill="1" applyAlignment="1">
      <alignment/>
    </xf>
    <xf numFmtId="0" fontId="0" fillId="4" borderId="0" xfId="0" applyFont="1" applyFill="1" applyAlignment="1">
      <alignment horizontal="left" wrapText="1"/>
    </xf>
    <xf numFmtId="0" fontId="20" fillId="4" borderId="0" xfId="0" applyFont="1" applyFill="1" applyAlignment="1">
      <alignment/>
    </xf>
    <xf numFmtId="0" fontId="14" fillId="0" borderId="0" xfId="0" applyFont="1" applyAlignment="1" applyProtection="1">
      <alignment horizontal="center" vertical="top"/>
      <protection locked="0"/>
    </xf>
    <xf numFmtId="0" fontId="14" fillId="0" borderId="0" xfId="0" applyFont="1" applyAlignment="1" applyProtection="1">
      <alignment horizontal="left" vertical="top" wrapText="1"/>
      <protection locked="0"/>
    </xf>
    <xf numFmtId="9" fontId="15" fillId="0" borderId="0" xfId="19" applyNumberFormat="1" applyFont="1" applyAlignment="1" applyProtection="1">
      <alignment horizontal="center" vertical="top"/>
      <protection locked="0"/>
    </xf>
    <xf numFmtId="0" fontId="0" fillId="0" borderId="0" xfId="0" applyAlignment="1">
      <alignment vertical="top" wrapText="1"/>
    </xf>
    <xf numFmtId="0" fontId="0" fillId="0" borderId="0" xfId="0" applyAlignment="1">
      <alignment vertical="top"/>
    </xf>
    <xf numFmtId="0" fontId="5" fillId="0" borderId="0" xfId="0" applyFont="1" applyAlignment="1">
      <alignment horizontal="left" vertical="top"/>
    </xf>
    <xf numFmtId="0" fontId="6" fillId="0" borderId="0" xfId="0" applyFont="1" applyAlignment="1" applyProtection="1">
      <alignment horizontal="left" vertical="top"/>
      <protection locked="0"/>
    </xf>
    <xf numFmtId="0" fontId="15" fillId="0" borderId="0" xfId="0" applyFont="1" applyAlignment="1" applyProtection="1">
      <alignment horizontal="left" vertical="top"/>
      <protection locked="0"/>
    </xf>
    <xf numFmtId="0" fontId="5" fillId="0" borderId="0" xfId="0" applyFont="1" applyAlignment="1">
      <alignment horizontal="center" vertical="top" wrapText="1"/>
    </xf>
    <xf numFmtId="0" fontId="7" fillId="0" borderId="0" xfId="0" applyFont="1" applyAlignment="1">
      <alignment horizontal="center" vertical="top"/>
    </xf>
    <xf numFmtId="37" fontId="8" fillId="2" borderId="0" xfId="0" applyNumberFormat="1" applyFont="1" applyFill="1" applyBorder="1" applyAlignment="1" applyProtection="1">
      <alignment horizontal="left" vertical="top"/>
      <protection/>
    </xf>
    <xf numFmtId="37" fontId="9" fillId="2" borderId="0" xfId="0" applyNumberFormat="1" applyFont="1" applyFill="1" applyBorder="1" applyAlignment="1" applyProtection="1">
      <alignment horizontal="center" vertical="top"/>
      <protection/>
    </xf>
    <xf numFmtId="37" fontId="10" fillId="2" borderId="0" xfId="0" applyNumberFormat="1" applyFont="1" applyFill="1" applyBorder="1" applyAlignment="1" applyProtection="1">
      <alignment horizontal="left" vertical="top"/>
      <protection/>
    </xf>
    <xf numFmtId="37" fontId="10" fillId="2" borderId="0" xfId="0" applyNumberFormat="1" applyFont="1" applyFill="1" applyBorder="1" applyAlignment="1" applyProtection="1">
      <alignment horizontal="left" vertical="top" wrapText="1"/>
      <protection/>
    </xf>
    <xf numFmtId="0" fontId="11" fillId="2" borderId="0" xfId="0" applyFont="1" applyFill="1" applyAlignment="1">
      <alignment horizontal="left" vertical="top"/>
    </xf>
    <xf numFmtId="0" fontId="3" fillId="2" borderId="0" xfId="0" applyFont="1" applyFill="1" applyBorder="1" applyAlignment="1">
      <alignment horizontal="center" vertical="top"/>
    </xf>
    <xf numFmtId="0" fontId="9" fillId="2" borderId="0" xfId="0" applyFont="1" applyFill="1" applyAlignment="1">
      <alignment horizontal="center" vertical="top"/>
    </xf>
    <xf numFmtId="0" fontId="5" fillId="3" borderId="0" xfId="0" applyFont="1" applyFill="1" applyAlignment="1">
      <alignment horizontal="center" vertical="top" wrapText="1"/>
    </xf>
    <xf numFmtId="37" fontId="5" fillId="3" borderId="0" xfId="0" applyNumberFormat="1" applyFont="1" applyFill="1" applyBorder="1" applyAlignment="1" applyProtection="1">
      <alignment horizontal="center" vertical="top" wrapText="1"/>
      <protection/>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center" vertical="top" wrapText="1"/>
    </xf>
    <xf numFmtId="0" fontId="0" fillId="0" borderId="0" xfId="0" applyFont="1" applyAlignment="1">
      <alignment vertical="top"/>
    </xf>
    <xf numFmtId="0" fontId="8" fillId="2" borderId="0" xfId="0" applyFont="1" applyFill="1" applyAlignment="1">
      <alignment vertical="top"/>
    </xf>
    <xf numFmtId="0" fontId="8" fillId="2" borderId="0" xfId="0" applyFont="1" applyFill="1" applyAlignment="1">
      <alignment vertical="top" wrapText="1"/>
    </xf>
    <xf numFmtId="0" fontId="8" fillId="2" borderId="0" xfId="0" applyFont="1" applyFill="1" applyAlignment="1">
      <alignment horizontal="center" vertical="top"/>
    </xf>
    <xf numFmtId="0" fontId="8" fillId="2" borderId="0" xfId="0" applyFont="1" applyFill="1" applyAlignment="1">
      <alignment horizontal="center" vertical="top" wrapText="1"/>
    </xf>
    <xf numFmtId="9" fontId="8" fillId="2" borderId="0" xfId="19" applyFont="1" applyFill="1" applyAlignment="1">
      <alignment horizontal="center" vertical="top"/>
    </xf>
    <xf numFmtId="9" fontId="8" fillId="2" borderId="0" xfId="19" applyFont="1" applyFill="1" applyBorder="1" applyAlignment="1">
      <alignment horizontal="center" vertical="top"/>
    </xf>
    <xf numFmtId="0" fontId="0" fillId="2" borderId="0" xfId="0" applyFill="1" applyAlignment="1">
      <alignment vertical="top" wrapText="1"/>
    </xf>
    <xf numFmtId="0" fontId="7" fillId="0" borderId="0" xfId="0" applyFont="1" applyAlignment="1">
      <alignment vertical="top"/>
    </xf>
    <xf numFmtId="0" fontId="7" fillId="0" borderId="0" xfId="0" applyFont="1" applyAlignment="1">
      <alignment vertical="top" wrapText="1"/>
    </xf>
    <xf numFmtId="0" fontId="7" fillId="0" borderId="0" xfId="0" applyFont="1" applyAlignment="1">
      <alignment horizontal="center" vertical="top" wrapText="1"/>
    </xf>
    <xf numFmtId="37" fontId="8" fillId="2" borderId="0" xfId="0" applyNumberFormat="1" applyFont="1" applyFill="1" applyBorder="1" applyAlignment="1" applyProtection="1">
      <alignment horizontal="left" vertical="top" wrapText="1"/>
      <protection/>
    </xf>
    <xf numFmtId="37" fontId="8" fillId="2" borderId="0" xfId="0" applyNumberFormat="1" applyFont="1" applyFill="1" applyBorder="1" applyAlignment="1" applyProtection="1">
      <alignment horizontal="center" vertical="top"/>
      <protection/>
    </xf>
    <xf numFmtId="37" fontId="8" fillId="2" borderId="0" xfId="0" applyNumberFormat="1" applyFont="1" applyFill="1" applyBorder="1" applyAlignment="1" applyProtection="1">
      <alignment horizontal="center" vertical="top" wrapText="1"/>
      <protection/>
    </xf>
    <xf numFmtId="0" fontId="16" fillId="2" borderId="0" xfId="0" applyFont="1" applyFill="1" applyAlignment="1">
      <alignment horizontal="center" vertical="top"/>
    </xf>
    <xf numFmtId="0" fontId="0" fillId="0" borderId="0" xfId="0" applyFont="1" applyAlignment="1">
      <alignment vertical="top" wrapText="1"/>
    </xf>
    <xf numFmtId="0" fontId="2" fillId="3" borderId="0" xfId="0" applyFont="1" applyFill="1" applyBorder="1" applyAlignment="1">
      <alignment horizontal="center" vertical="top" wrapText="1"/>
    </xf>
    <xf numFmtId="0" fontId="0" fillId="3" borderId="0" xfId="0" applyFill="1" applyAlignment="1">
      <alignment vertical="top" wrapText="1"/>
    </xf>
    <xf numFmtId="0" fontId="22" fillId="3" borderId="0" xfId="0" applyFont="1" applyFill="1" applyBorder="1" applyAlignment="1">
      <alignment horizontal="center" vertical="top" wrapText="1"/>
    </xf>
    <xf numFmtId="0" fontId="7" fillId="3" borderId="0" xfId="0" applyFont="1" applyFill="1" applyBorder="1" applyAlignment="1">
      <alignment horizontal="center" vertical="top"/>
    </xf>
    <xf numFmtId="0" fontId="12" fillId="3" borderId="0" xfId="0" applyFont="1" applyFill="1" applyAlignment="1">
      <alignment horizontal="center" vertical="top" wrapText="1"/>
    </xf>
    <xf numFmtId="0" fontId="0" fillId="3" borderId="0" xfId="0" applyFont="1" applyFill="1" applyBorder="1" applyAlignment="1">
      <alignment vertical="top"/>
    </xf>
    <xf numFmtId="0" fontId="7" fillId="3" borderId="0" xfId="0" applyFont="1" applyFill="1" applyBorder="1" applyAlignment="1">
      <alignment vertical="top"/>
    </xf>
    <xf numFmtId="0" fontId="0" fillId="3" borderId="0" xfId="0" applyFill="1" applyBorder="1" applyAlignment="1">
      <alignment vertical="top" wrapText="1"/>
    </xf>
    <xf numFmtId="0" fontId="12" fillId="3" borderId="0" xfId="0" applyFont="1" applyFill="1" applyBorder="1" applyAlignment="1">
      <alignment horizontal="center" vertical="top"/>
    </xf>
    <xf numFmtId="0" fontId="0" fillId="3" borderId="0" xfId="0" applyFill="1" applyBorder="1" applyAlignment="1">
      <alignment vertical="top"/>
    </xf>
    <xf numFmtId="0" fontId="5" fillId="5" borderId="0" xfId="0" applyFont="1" applyFill="1" applyBorder="1" applyAlignment="1">
      <alignment horizontal="center" vertical="top" wrapText="1"/>
    </xf>
    <xf numFmtId="0" fontId="5" fillId="5" borderId="0" xfId="0" applyFont="1" applyFill="1" applyAlignment="1">
      <alignment horizontal="center" vertical="top" wrapText="1"/>
    </xf>
    <xf numFmtId="0" fontId="23" fillId="3" borderId="0" xfId="0" applyFont="1" applyFill="1" applyAlignment="1">
      <alignment vertical="top" wrapText="1"/>
    </xf>
    <xf numFmtId="0" fontId="12" fillId="0" borderId="0" xfId="0" applyFont="1" applyFill="1" applyAlignment="1">
      <alignment horizontal="center" vertical="top" wrapText="1"/>
    </xf>
    <xf numFmtId="0" fontId="1" fillId="4" borderId="0" xfId="0" applyFont="1" applyFill="1" applyAlignment="1">
      <alignment horizontal="center"/>
    </xf>
    <xf numFmtId="0" fontId="0" fillId="0" borderId="0" xfId="0" applyAlignment="1">
      <alignment horizontal="center"/>
    </xf>
    <xf numFmtId="0" fontId="0" fillId="4" borderId="0" xfId="0" applyFill="1" applyAlignment="1">
      <alignment wrapText="1"/>
    </xf>
    <xf numFmtId="0" fontId="0" fillId="4" borderId="0" xfId="0" applyFont="1" applyFill="1" applyAlignment="1">
      <alignment horizontal="left" wrapText="1"/>
    </xf>
    <xf numFmtId="0" fontId="5" fillId="3" borderId="0" xfId="0" applyFont="1" applyFill="1" applyAlignment="1">
      <alignment horizontal="center" vertical="top" wrapText="1"/>
    </xf>
    <xf numFmtId="0" fontId="1" fillId="0" borderId="0" xfId="0" applyFont="1" applyAlignment="1">
      <alignment horizontal="center" vertical="top" wrapText="1"/>
    </xf>
    <xf numFmtId="0" fontId="2" fillId="0" borderId="0" xfId="0" applyFont="1" applyAlignment="1">
      <alignment horizontal="center" vertical="top" wrapText="1"/>
    </xf>
    <xf numFmtId="0" fontId="21" fillId="0" borderId="0" xfId="0" applyFont="1" applyAlignment="1">
      <alignment horizontal="center" vertical="top" wrapText="1"/>
    </xf>
    <xf numFmtId="0" fontId="22" fillId="0" borderId="0" xfId="0" applyFont="1" applyAlignment="1">
      <alignment horizontal="center" vertical="top" wrapText="1"/>
    </xf>
    <xf numFmtId="0" fontId="3" fillId="2" borderId="0" xfId="0" applyFont="1" applyFill="1" applyAlignment="1">
      <alignment horizontal="center" vertical="top"/>
    </xf>
    <xf numFmtId="0" fontId="1" fillId="0" borderId="0" xfId="0" applyFont="1" applyAlignment="1">
      <alignment horizontal="center"/>
    </xf>
    <xf numFmtId="0" fontId="2" fillId="0" borderId="0" xfId="0" applyFont="1" applyAlignment="1">
      <alignment horizontal="center"/>
    </xf>
    <xf numFmtId="0" fontId="21" fillId="0" borderId="0" xfId="0" applyFont="1" applyAlignment="1">
      <alignment horizontal="center"/>
    </xf>
    <xf numFmtId="0" fontId="2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26"/>
  <sheetViews>
    <sheetView workbookViewId="0" topLeftCell="A13">
      <selection activeCell="D13" sqref="D13"/>
    </sheetView>
  </sheetViews>
  <sheetFormatPr defaultColWidth="9.140625" defaultRowHeight="12.75"/>
  <cols>
    <col min="1" max="2" width="7.140625" style="27" customWidth="1"/>
    <col min="3" max="3" width="4.00390625" style="27" customWidth="1"/>
    <col min="4" max="16384" width="9.140625" style="27" customWidth="1"/>
  </cols>
  <sheetData>
    <row r="1" spans="1:12" ht="15.75">
      <c r="A1" s="85" t="s">
        <v>32</v>
      </c>
      <c r="B1" s="86"/>
      <c r="C1" s="86"/>
      <c r="D1" s="86"/>
      <c r="E1" s="86"/>
      <c r="F1" s="86"/>
      <c r="G1" s="86"/>
      <c r="H1" s="86"/>
      <c r="I1" s="86"/>
      <c r="J1" s="86"/>
      <c r="K1" s="86"/>
      <c r="L1" s="86"/>
    </row>
    <row r="2" ht="15.75">
      <c r="A2" s="26"/>
    </row>
    <row r="4" ht="12.75">
      <c r="A4" s="32" t="s">
        <v>33</v>
      </c>
    </row>
    <row r="5" ht="6" customHeight="1"/>
    <row r="6" ht="12.75">
      <c r="B6" s="29" t="s">
        <v>34</v>
      </c>
    </row>
    <row r="7" ht="6" customHeight="1"/>
    <row r="8" spans="4:10" ht="26.25" customHeight="1">
      <c r="D8" s="88" t="s">
        <v>35</v>
      </c>
      <c r="E8" s="88"/>
      <c r="F8" s="88"/>
      <c r="G8" s="88"/>
      <c r="H8" s="88"/>
      <c r="I8" s="88"/>
      <c r="J8" s="88"/>
    </row>
    <row r="9" spans="4:10" ht="3.75" customHeight="1">
      <c r="D9" s="30"/>
      <c r="E9" s="30"/>
      <c r="F9" s="30"/>
      <c r="G9" s="30"/>
      <c r="H9" s="30"/>
      <c r="I9" s="30"/>
      <c r="J9" s="30"/>
    </row>
    <row r="10" spans="4:10" ht="27" customHeight="1">
      <c r="D10" s="88" t="s">
        <v>36</v>
      </c>
      <c r="E10" s="88"/>
      <c r="F10" s="88"/>
      <c r="G10" s="88"/>
      <c r="H10" s="88"/>
      <c r="I10" s="88"/>
      <c r="J10" s="88"/>
    </row>
    <row r="11" spans="4:10" ht="9" customHeight="1">
      <c r="D11" s="30"/>
      <c r="E11" s="30"/>
      <c r="F11" s="30"/>
      <c r="G11" s="30"/>
      <c r="H11" s="30"/>
      <c r="I11" s="30"/>
      <c r="J11" s="30"/>
    </row>
    <row r="12" spans="4:10" ht="12.75">
      <c r="D12" s="30" t="s">
        <v>46</v>
      </c>
      <c r="E12" s="30"/>
      <c r="F12" s="30"/>
      <c r="G12" s="30"/>
      <c r="H12" s="30"/>
      <c r="I12" s="30"/>
      <c r="J12" s="30"/>
    </row>
    <row r="14" ht="12.75">
      <c r="B14" s="29" t="s">
        <v>37</v>
      </c>
    </row>
    <row r="15" ht="4.5" customHeight="1"/>
    <row r="16" spans="4:10" ht="12.75">
      <c r="D16" s="88" t="s">
        <v>38</v>
      </c>
      <c r="E16" s="88"/>
      <c r="F16" s="88"/>
      <c r="G16" s="88"/>
      <c r="H16" s="88"/>
      <c r="I16" s="88"/>
      <c r="J16" s="88"/>
    </row>
    <row r="17" spans="4:10" ht="12.75">
      <c r="D17" s="31"/>
      <c r="E17" s="31"/>
      <c r="F17" s="31"/>
      <c r="G17" s="31"/>
      <c r="H17" s="31"/>
      <c r="I17" s="31"/>
      <c r="J17" s="31"/>
    </row>
    <row r="19" ht="12.75">
      <c r="A19" s="32" t="s">
        <v>44</v>
      </c>
    </row>
    <row r="20" ht="12.75">
      <c r="A20" s="28"/>
    </row>
    <row r="21" spans="2:10" ht="12.75">
      <c r="B21" s="87" t="s">
        <v>42</v>
      </c>
      <c r="C21" s="87"/>
      <c r="D21" s="87"/>
      <c r="E21" s="87"/>
      <c r="F21" s="87"/>
      <c r="G21" s="87"/>
      <c r="H21" s="87"/>
      <c r="I21" s="87"/>
      <c r="J21" s="87"/>
    </row>
    <row r="22" spans="2:10" ht="27.75" customHeight="1">
      <c r="B22" s="87"/>
      <c r="C22" s="87"/>
      <c r="D22" s="87"/>
      <c r="E22" s="87"/>
      <c r="F22" s="87"/>
      <c r="G22" s="87"/>
      <c r="H22" s="87"/>
      <c r="I22" s="87"/>
      <c r="J22" s="87"/>
    </row>
    <row r="23" spans="2:10" ht="33.75" customHeight="1">
      <c r="B23" s="87" t="s">
        <v>43</v>
      </c>
      <c r="C23" s="87"/>
      <c r="D23" s="87"/>
      <c r="E23" s="87"/>
      <c r="F23" s="87"/>
      <c r="G23" s="87"/>
      <c r="H23" s="87"/>
      <c r="I23" s="87"/>
      <c r="J23" s="87"/>
    </row>
    <row r="24" ht="18" customHeight="1">
      <c r="B24" s="27" t="s">
        <v>39</v>
      </c>
    </row>
    <row r="25" ht="18.75" customHeight="1">
      <c r="B25" s="27" t="s">
        <v>40</v>
      </c>
    </row>
    <row r="26" ht="19.5" customHeight="1">
      <c r="B26" s="27" t="s">
        <v>41</v>
      </c>
    </row>
  </sheetData>
  <sheetProtection password="CD5C" sheet="1" objects="1" scenarios="1"/>
  <mergeCells count="6">
    <mergeCell ref="A1:L1"/>
    <mergeCell ref="B23:J23"/>
    <mergeCell ref="D8:J8"/>
    <mergeCell ref="D10:J10"/>
    <mergeCell ref="D16:J16"/>
    <mergeCell ref="B21:J22"/>
  </mergeCells>
  <printOptions/>
  <pageMargins left="0.75" right="0.75" top="1" bottom="1" header="0.5" footer="0.5"/>
  <pageSetup horizontalDpi="600" verticalDpi="600" orientation="landscape" r:id="rId1"/>
  <headerFooter alignWithMargins="0">
    <oddFooter>&amp;R&amp;"Arial,Bold"&amp;12DRAFT
FY 2002 Spring Review</oddFooter>
  </headerFooter>
</worksheet>
</file>

<file path=xl/worksheets/sheet2.xml><?xml version="1.0" encoding="utf-8"?>
<worksheet xmlns="http://schemas.openxmlformats.org/spreadsheetml/2006/main" xmlns:r="http://schemas.openxmlformats.org/officeDocument/2006/relationships">
  <dimension ref="A1:M52"/>
  <sheetViews>
    <sheetView tabSelected="1" view="pageBreakPreview" zoomScale="85" zoomScaleNormal="75" zoomScaleSheetLayoutView="85" workbookViewId="0" topLeftCell="F1">
      <selection activeCell="H1" sqref="H1:K16384"/>
    </sheetView>
  </sheetViews>
  <sheetFormatPr defaultColWidth="9.140625" defaultRowHeight="12.75"/>
  <cols>
    <col min="1" max="1" width="7.57421875" style="37" customWidth="1"/>
    <col min="2" max="2" width="25.8515625" style="37" customWidth="1"/>
    <col min="3" max="3" width="6.7109375" style="37" customWidth="1"/>
    <col min="4" max="4" width="41.421875" style="37" customWidth="1"/>
    <col min="5" max="5" width="30.421875" style="37" customWidth="1"/>
    <col min="6" max="6" width="12.7109375" style="37" customWidth="1"/>
    <col min="7" max="7" width="12.28125" style="37" customWidth="1"/>
    <col min="8" max="8" width="10.421875" style="80" hidden="1" customWidth="1"/>
    <col min="9" max="9" width="60.28125" style="72" hidden="1" customWidth="1"/>
    <col min="10" max="11" width="33.00390625" style="72" hidden="1" customWidth="1"/>
    <col min="12" max="16384" width="9.140625" style="37" customWidth="1"/>
  </cols>
  <sheetData>
    <row r="1" spans="1:8" ht="15.75">
      <c r="A1" s="90" t="s">
        <v>32</v>
      </c>
      <c r="B1" s="90"/>
      <c r="C1" s="91"/>
      <c r="D1" s="91"/>
      <c r="E1" s="91"/>
      <c r="F1" s="91"/>
      <c r="G1" s="91"/>
      <c r="H1" s="71"/>
    </row>
    <row r="2" spans="1:8" ht="15">
      <c r="A2" s="92" t="s">
        <v>62</v>
      </c>
      <c r="B2" s="92"/>
      <c r="C2" s="93"/>
      <c r="D2" s="93"/>
      <c r="E2" s="93"/>
      <c r="F2" s="93"/>
      <c r="G2" s="93"/>
      <c r="H2" s="73"/>
    </row>
    <row r="3" spans="1:8" ht="15.75">
      <c r="A3" s="38"/>
      <c r="B3" s="39" t="s">
        <v>45</v>
      </c>
      <c r="C3" s="40"/>
      <c r="D3" s="40"/>
      <c r="E3" s="41"/>
      <c r="F3" s="42"/>
      <c r="G3" s="42"/>
      <c r="H3" s="74"/>
    </row>
    <row r="4" spans="1:11" ht="15.75">
      <c r="A4" s="43" t="s">
        <v>9</v>
      </c>
      <c r="B4" s="44"/>
      <c r="C4" s="45"/>
      <c r="D4" s="46"/>
      <c r="E4" s="46"/>
      <c r="F4" s="47"/>
      <c r="G4" s="47"/>
      <c r="H4" s="48" t="s">
        <v>119</v>
      </c>
      <c r="I4" s="49" t="s">
        <v>64</v>
      </c>
      <c r="J4" s="94" t="s">
        <v>110</v>
      </c>
      <c r="K4" s="94"/>
    </row>
    <row r="5" spans="1:11" ht="30">
      <c r="A5" s="89" t="s">
        <v>10</v>
      </c>
      <c r="B5" s="89"/>
      <c r="C5" s="51" t="s">
        <v>66</v>
      </c>
      <c r="D5" s="51" t="s">
        <v>12</v>
      </c>
      <c r="E5" s="51" t="s">
        <v>13</v>
      </c>
      <c r="F5" s="50" t="s">
        <v>14</v>
      </c>
      <c r="G5" s="50" t="s">
        <v>3</v>
      </c>
      <c r="H5" s="81"/>
      <c r="I5" s="82"/>
      <c r="J5" s="82" t="s">
        <v>68</v>
      </c>
      <c r="K5" s="82" t="s">
        <v>69</v>
      </c>
    </row>
    <row r="6" spans="1:11" ht="24">
      <c r="A6" s="54" t="s">
        <v>112</v>
      </c>
      <c r="B6" s="24" t="s">
        <v>47</v>
      </c>
      <c r="C6" s="33" t="s">
        <v>15</v>
      </c>
      <c r="D6" s="34"/>
      <c r="E6" s="34"/>
      <c r="F6" s="35">
        <v>0.2</v>
      </c>
      <c r="G6" s="25">
        <f aca="true" t="shared" si="0" ref="G6:G12">IF(C6="yes",(1*F6),IF(C6="no",(0*F6),""))</f>
        <v>0.2</v>
      </c>
      <c r="H6" s="75" t="s">
        <v>112</v>
      </c>
      <c r="J6" s="72" t="s">
        <v>70</v>
      </c>
      <c r="K6" s="72" t="s">
        <v>71</v>
      </c>
    </row>
    <row r="7" spans="1:11" ht="72">
      <c r="A7" s="54" t="s">
        <v>113</v>
      </c>
      <c r="B7" s="24" t="s">
        <v>48</v>
      </c>
      <c r="C7" s="33" t="s">
        <v>15</v>
      </c>
      <c r="D7" s="34"/>
      <c r="E7" s="34"/>
      <c r="F7" s="35">
        <v>0.2</v>
      </c>
      <c r="G7" s="25">
        <f t="shared" si="0"/>
        <v>0.2</v>
      </c>
      <c r="H7" s="75" t="s">
        <v>113</v>
      </c>
      <c r="J7" s="72" t="s">
        <v>72</v>
      </c>
      <c r="K7" s="72" t="s">
        <v>73</v>
      </c>
    </row>
    <row r="8" spans="1:11" ht="60">
      <c r="A8" s="54" t="s">
        <v>114</v>
      </c>
      <c r="B8" s="24" t="s">
        <v>52</v>
      </c>
      <c r="C8" s="33" t="s">
        <v>15</v>
      </c>
      <c r="D8" s="34"/>
      <c r="E8" s="34"/>
      <c r="F8" s="35">
        <v>0.15</v>
      </c>
      <c r="G8" s="25">
        <f t="shared" si="0"/>
        <v>0.15</v>
      </c>
      <c r="H8" s="75" t="s">
        <v>114</v>
      </c>
      <c r="I8" s="72" t="s">
        <v>65</v>
      </c>
      <c r="J8" s="72" t="s">
        <v>74</v>
      </c>
      <c r="K8" s="72" t="s">
        <v>75</v>
      </c>
    </row>
    <row r="9" spans="1:11" ht="36">
      <c r="A9" s="54" t="s">
        <v>115</v>
      </c>
      <c r="B9" s="24" t="s">
        <v>49</v>
      </c>
      <c r="C9" s="33" t="s">
        <v>15</v>
      </c>
      <c r="D9" s="34"/>
      <c r="E9" s="34"/>
      <c r="F9" s="35">
        <v>0.2</v>
      </c>
      <c r="G9" s="25">
        <f t="shared" si="0"/>
        <v>0.2</v>
      </c>
      <c r="H9" s="75" t="s">
        <v>115</v>
      </c>
      <c r="J9" s="72" t="s">
        <v>76</v>
      </c>
      <c r="K9" s="72" t="s">
        <v>77</v>
      </c>
    </row>
    <row r="10" spans="1:11" ht="60">
      <c r="A10" s="54" t="s">
        <v>116</v>
      </c>
      <c r="B10" s="24" t="s">
        <v>50</v>
      </c>
      <c r="C10" s="33" t="s">
        <v>15</v>
      </c>
      <c r="D10" s="34"/>
      <c r="E10" s="34"/>
      <c r="F10" s="35">
        <v>0.1</v>
      </c>
      <c r="G10" s="25">
        <f t="shared" si="0"/>
        <v>0.1</v>
      </c>
      <c r="H10" s="75" t="s">
        <v>116</v>
      </c>
      <c r="J10" s="72" t="s">
        <v>78</v>
      </c>
      <c r="K10" s="72" t="s">
        <v>79</v>
      </c>
    </row>
    <row r="11" spans="1:11" ht="38.25">
      <c r="A11" s="54" t="s">
        <v>117</v>
      </c>
      <c r="B11" s="24" t="s">
        <v>129</v>
      </c>
      <c r="C11" s="33" t="s">
        <v>15</v>
      </c>
      <c r="D11" s="34"/>
      <c r="E11" s="34"/>
      <c r="F11" s="35">
        <v>0.05</v>
      </c>
      <c r="G11" s="25">
        <f t="shared" si="0"/>
        <v>0.05</v>
      </c>
      <c r="H11" s="75" t="s">
        <v>117</v>
      </c>
      <c r="I11" s="83" t="s">
        <v>123</v>
      </c>
      <c r="K11" s="72" t="s">
        <v>80</v>
      </c>
    </row>
    <row r="12" spans="1:11" ht="60">
      <c r="A12" s="54" t="s">
        <v>118</v>
      </c>
      <c r="B12" s="24" t="s">
        <v>51</v>
      </c>
      <c r="C12" s="33" t="s">
        <v>15</v>
      </c>
      <c r="D12" s="34"/>
      <c r="E12" s="34"/>
      <c r="F12" s="35">
        <v>0.1</v>
      </c>
      <c r="G12" s="25">
        <f t="shared" si="0"/>
        <v>0.1</v>
      </c>
      <c r="H12" s="75" t="s">
        <v>118</v>
      </c>
      <c r="J12" s="72" t="s">
        <v>81</v>
      </c>
      <c r="K12" s="72" t="s">
        <v>82</v>
      </c>
    </row>
    <row r="13" spans="1:13" ht="12.75">
      <c r="A13" s="52"/>
      <c r="B13" s="53"/>
      <c r="C13" s="23"/>
      <c r="D13" s="54"/>
      <c r="E13" s="54"/>
      <c r="F13" s="55"/>
      <c r="G13" s="55"/>
      <c r="H13" s="76"/>
      <c r="L13" s="36"/>
      <c r="M13" s="36"/>
    </row>
    <row r="14" spans="1:11" ht="15">
      <c r="A14" s="56" t="s">
        <v>16</v>
      </c>
      <c r="B14" s="57"/>
      <c r="C14" s="58"/>
      <c r="D14" s="59"/>
      <c r="E14" s="59"/>
      <c r="F14" s="60" t="str">
        <f>IF(SUM(F6:F12)&lt;&gt;100%,"ERROR","100%")</f>
        <v>100%</v>
      </c>
      <c r="G14" s="60">
        <f>SUM(G6:G12)</f>
        <v>1</v>
      </c>
      <c r="H14" s="61"/>
      <c r="I14" s="62"/>
      <c r="J14" s="62"/>
      <c r="K14" s="62"/>
    </row>
    <row r="15" spans="1:8" ht="14.25">
      <c r="A15" s="63"/>
      <c r="B15" s="64"/>
      <c r="C15" s="42"/>
      <c r="D15" s="65"/>
      <c r="E15" s="65"/>
      <c r="F15" s="63"/>
      <c r="G15" s="63"/>
      <c r="H15" s="77"/>
    </row>
    <row r="16" spans="1:11" ht="15.75">
      <c r="A16" s="43" t="s">
        <v>17</v>
      </c>
      <c r="B16" s="66"/>
      <c r="C16" s="67"/>
      <c r="D16" s="68"/>
      <c r="E16" s="68"/>
      <c r="F16" s="69"/>
      <c r="G16" s="69"/>
      <c r="H16" s="48" t="s">
        <v>120</v>
      </c>
      <c r="I16" s="49" t="s">
        <v>64</v>
      </c>
      <c r="J16" s="94" t="s">
        <v>110</v>
      </c>
      <c r="K16" s="94"/>
    </row>
    <row r="17" spans="1:11" ht="30">
      <c r="A17" s="89" t="s">
        <v>10</v>
      </c>
      <c r="B17" s="89"/>
      <c r="C17" s="51" t="s">
        <v>11</v>
      </c>
      <c r="D17" s="51" t="s">
        <v>12</v>
      </c>
      <c r="E17" s="51" t="s">
        <v>13</v>
      </c>
      <c r="F17" s="50" t="s">
        <v>14</v>
      </c>
      <c r="G17" s="50" t="s">
        <v>3</v>
      </c>
      <c r="H17" s="81"/>
      <c r="I17" s="82"/>
      <c r="J17" s="82" t="s">
        <v>68</v>
      </c>
      <c r="K17" s="82" t="s">
        <v>69</v>
      </c>
    </row>
    <row r="18" spans="1:11" ht="84">
      <c r="A18" s="54">
        <v>1</v>
      </c>
      <c r="B18" s="24" t="s">
        <v>18</v>
      </c>
      <c r="C18" s="33" t="s">
        <v>15</v>
      </c>
      <c r="D18" s="34"/>
      <c r="E18" s="34"/>
      <c r="F18" s="35">
        <v>0.2</v>
      </c>
      <c r="G18" s="25">
        <f aca="true" t="shared" si="1" ref="G18:G23">IF(C18="yes",(1*F18),IF(C18="no",(0*F18),""))</f>
        <v>0.2</v>
      </c>
      <c r="H18" s="75">
        <v>1</v>
      </c>
      <c r="J18" s="72" t="s">
        <v>83</v>
      </c>
      <c r="K18" s="72" t="s">
        <v>84</v>
      </c>
    </row>
    <row r="19" spans="1:10" ht="36">
      <c r="A19" s="54" t="s">
        <v>113</v>
      </c>
      <c r="B19" s="24" t="s">
        <v>53</v>
      </c>
      <c r="C19" s="33" t="s">
        <v>15</v>
      </c>
      <c r="D19" s="34"/>
      <c r="E19" s="34"/>
      <c r="F19" s="35">
        <v>0.2</v>
      </c>
      <c r="G19" s="25">
        <f t="shared" si="1"/>
        <v>0.2</v>
      </c>
      <c r="H19" s="75" t="s">
        <v>113</v>
      </c>
      <c r="I19" s="83" t="s">
        <v>124</v>
      </c>
      <c r="J19" s="72" t="s">
        <v>85</v>
      </c>
    </row>
    <row r="20" spans="1:11" ht="72">
      <c r="A20" s="54" t="s">
        <v>114</v>
      </c>
      <c r="B20" s="24" t="s">
        <v>54</v>
      </c>
      <c r="C20" s="33" t="s">
        <v>15</v>
      </c>
      <c r="D20" s="34"/>
      <c r="E20" s="34"/>
      <c r="F20" s="35">
        <v>0.2</v>
      </c>
      <c r="G20" s="25">
        <f t="shared" si="1"/>
        <v>0.2</v>
      </c>
      <c r="H20" s="75" t="s">
        <v>114</v>
      </c>
      <c r="J20" s="72" t="s">
        <v>83</v>
      </c>
      <c r="K20" s="72" t="s">
        <v>86</v>
      </c>
    </row>
    <row r="21" spans="1:11" ht="84">
      <c r="A21" s="54">
        <v>4</v>
      </c>
      <c r="B21" s="24" t="s">
        <v>55</v>
      </c>
      <c r="C21" s="33" t="s">
        <v>15</v>
      </c>
      <c r="D21" s="34"/>
      <c r="E21" s="34"/>
      <c r="F21" s="35">
        <v>0.1</v>
      </c>
      <c r="G21" s="25">
        <f t="shared" si="1"/>
        <v>0.1</v>
      </c>
      <c r="H21" s="75">
        <v>4</v>
      </c>
      <c r="K21" s="72" t="s">
        <v>87</v>
      </c>
    </row>
    <row r="22" spans="1:11" ht="48">
      <c r="A22" s="54" t="s">
        <v>116</v>
      </c>
      <c r="B22" s="24" t="s">
        <v>56</v>
      </c>
      <c r="C22" s="33" t="s">
        <v>15</v>
      </c>
      <c r="D22" s="34"/>
      <c r="E22" s="34"/>
      <c r="F22" s="35">
        <v>0.1</v>
      </c>
      <c r="G22" s="25">
        <f t="shared" si="1"/>
        <v>0.1</v>
      </c>
      <c r="H22" s="75" t="s">
        <v>116</v>
      </c>
      <c r="J22" s="72" t="s">
        <v>88</v>
      </c>
      <c r="K22" s="72" t="s">
        <v>89</v>
      </c>
    </row>
    <row r="23" spans="1:10" ht="96">
      <c r="A23" s="54" t="s">
        <v>117</v>
      </c>
      <c r="B23" s="24" t="s">
        <v>57</v>
      </c>
      <c r="C23" s="33" t="s">
        <v>15</v>
      </c>
      <c r="D23" s="34"/>
      <c r="E23" s="34"/>
      <c r="F23" s="35">
        <v>0.2</v>
      </c>
      <c r="G23" s="25">
        <f t="shared" si="1"/>
        <v>0.2</v>
      </c>
      <c r="H23" s="75" t="s">
        <v>117</v>
      </c>
      <c r="I23" s="72" t="s">
        <v>67</v>
      </c>
      <c r="J23" s="72" t="s">
        <v>90</v>
      </c>
    </row>
    <row r="24" spans="1:8" ht="12.75">
      <c r="A24" s="55"/>
      <c r="B24" s="70"/>
      <c r="C24" s="23"/>
      <c r="D24" s="54"/>
      <c r="E24" s="54"/>
      <c r="F24" s="55"/>
      <c r="G24" s="55"/>
      <c r="H24" s="76"/>
    </row>
    <row r="25" spans="1:11" ht="15">
      <c r="A25" s="56" t="s">
        <v>16</v>
      </c>
      <c r="B25" s="57"/>
      <c r="C25" s="58"/>
      <c r="D25" s="59"/>
      <c r="E25" s="59"/>
      <c r="F25" s="60" t="str">
        <f>IF(SUM(F18:F23)&lt;&gt;100%,"ERROR","100%")</f>
        <v>100%</v>
      </c>
      <c r="G25" s="60">
        <f>SUM(G18:G23)</f>
        <v>1</v>
      </c>
      <c r="H25" s="61"/>
      <c r="I25" s="62"/>
      <c r="J25" s="62"/>
      <c r="K25" s="62"/>
    </row>
    <row r="26" spans="1:8" ht="14.25">
      <c r="A26" s="63"/>
      <c r="B26" s="64"/>
      <c r="C26" s="42"/>
      <c r="D26" s="65"/>
      <c r="E26" s="65"/>
      <c r="F26" s="63"/>
      <c r="G26" s="63"/>
      <c r="H26" s="77"/>
    </row>
    <row r="27" spans="1:11" ht="15.75">
      <c r="A27" s="43" t="s">
        <v>19</v>
      </c>
      <c r="B27" s="66"/>
      <c r="C27" s="67"/>
      <c r="D27" s="68"/>
      <c r="E27" s="68"/>
      <c r="F27" s="69"/>
      <c r="G27" s="69"/>
      <c r="H27" s="48" t="s">
        <v>121</v>
      </c>
      <c r="I27" s="49" t="s">
        <v>64</v>
      </c>
      <c r="J27" s="94" t="s">
        <v>110</v>
      </c>
      <c r="K27" s="94"/>
    </row>
    <row r="28" spans="1:11" ht="30">
      <c r="A28" s="89" t="s">
        <v>10</v>
      </c>
      <c r="B28" s="89"/>
      <c r="C28" s="51" t="s">
        <v>11</v>
      </c>
      <c r="D28" s="51" t="s">
        <v>12</v>
      </c>
      <c r="E28" s="51" t="s">
        <v>13</v>
      </c>
      <c r="F28" s="50" t="s">
        <v>14</v>
      </c>
      <c r="G28" s="50" t="s">
        <v>3</v>
      </c>
      <c r="H28" s="81"/>
      <c r="I28" s="82"/>
      <c r="J28" s="82" t="s">
        <v>68</v>
      </c>
      <c r="K28" s="82" t="s">
        <v>69</v>
      </c>
    </row>
    <row r="29" spans="1:11" ht="48">
      <c r="A29" s="54">
        <v>1</v>
      </c>
      <c r="B29" s="24" t="s">
        <v>20</v>
      </c>
      <c r="C29" s="33" t="s">
        <v>15</v>
      </c>
      <c r="D29" s="34"/>
      <c r="E29" s="34"/>
      <c r="F29" s="35">
        <v>0.1</v>
      </c>
      <c r="G29" s="25">
        <f>IF(C29="yes",(1*F29),IF(C29="no",(0*F29),""))</f>
        <v>0.1</v>
      </c>
      <c r="H29" s="75">
        <v>1</v>
      </c>
      <c r="I29" s="83" t="s">
        <v>125</v>
      </c>
      <c r="K29" s="72" t="s">
        <v>91</v>
      </c>
    </row>
    <row r="30" spans="1:11" ht="36">
      <c r="A30" s="54">
        <v>2</v>
      </c>
      <c r="B30" s="24" t="s">
        <v>21</v>
      </c>
      <c r="C30" s="33" t="s">
        <v>15</v>
      </c>
      <c r="D30" s="34"/>
      <c r="E30" s="34"/>
      <c r="F30" s="35">
        <v>0.1</v>
      </c>
      <c r="G30" s="25">
        <f aca="true" t="shared" si="2" ref="G30:G40">IF(C30="yes",(1*F30),IF(C30="no",(0*F30),""))</f>
        <v>0.1</v>
      </c>
      <c r="H30" s="75">
        <v>2</v>
      </c>
      <c r="K30" s="72" t="s">
        <v>92</v>
      </c>
    </row>
    <row r="31" spans="1:11" ht="36">
      <c r="A31" s="54">
        <v>3</v>
      </c>
      <c r="B31" s="24" t="s">
        <v>22</v>
      </c>
      <c r="C31" s="33" t="s">
        <v>15</v>
      </c>
      <c r="D31" s="34"/>
      <c r="E31" s="34"/>
      <c r="F31" s="35">
        <v>0.1</v>
      </c>
      <c r="G31" s="25">
        <f t="shared" si="2"/>
        <v>0.1</v>
      </c>
      <c r="H31" s="75">
        <v>3</v>
      </c>
      <c r="K31" s="72" t="s">
        <v>93</v>
      </c>
    </row>
    <row r="32" spans="1:11" ht="36">
      <c r="A32" s="54">
        <v>4</v>
      </c>
      <c r="B32" s="24" t="s">
        <v>23</v>
      </c>
      <c r="C32" s="33" t="s">
        <v>15</v>
      </c>
      <c r="D32" s="34"/>
      <c r="E32" s="34"/>
      <c r="F32" s="35">
        <v>0.1</v>
      </c>
      <c r="G32" s="25">
        <f t="shared" si="2"/>
        <v>0.1</v>
      </c>
      <c r="H32" s="75">
        <v>4</v>
      </c>
      <c r="J32" s="78"/>
      <c r="K32" s="72" t="s">
        <v>94</v>
      </c>
    </row>
    <row r="33" spans="1:11" ht="60">
      <c r="A33" s="54">
        <v>5</v>
      </c>
      <c r="B33" s="24" t="s">
        <v>24</v>
      </c>
      <c r="C33" s="33" t="s">
        <v>15</v>
      </c>
      <c r="D33" s="34"/>
      <c r="E33" s="34"/>
      <c r="F33" s="35">
        <v>0.1</v>
      </c>
      <c r="G33" s="25">
        <f t="shared" si="2"/>
        <v>0.1</v>
      </c>
      <c r="H33" s="75">
        <v>5</v>
      </c>
      <c r="K33" s="72" t="s">
        <v>95</v>
      </c>
    </row>
    <row r="34" spans="1:11" ht="24">
      <c r="A34" s="54">
        <v>6</v>
      </c>
      <c r="B34" s="24" t="s">
        <v>25</v>
      </c>
      <c r="C34" s="33" t="s">
        <v>15</v>
      </c>
      <c r="D34" s="34"/>
      <c r="E34" s="34"/>
      <c r="F34" s="35">
        <v>0.05</v>
      </c>
      <c r="G34" s="25">
        <f t="shared" si="2"/>
        <v>0.05</v>
      </c>
      <c r="H34" s="75">
        <v>6</v>
      </c>
      <c r="K34" s="72" t="s">
        <v>96</v>
      </c>
    </row>
    <row r="35" spans="1:11" ht="36">
      <c r="A35" s="54">
        <v>7</v>
      </c>
      <c r="B35" s="24" t="s">
        <v>26</v>
      </c>
      <c r="C35" s="33" t="s">
        <v>15</v>
      </c>
      <c r="D35" s="34"/>
      <c r="E35" s="34"/>
      <c r="F35" s="35">
        <v>0.1</v>
      </c>
      <c r="G35" s="25">
        <f t="shared" si="2"/>
        <v>0.1</v>
      </c>
      <c r="H35" s="54">
        <v>7</v>
      </c>
      <c r="K35" s="72" t="s">
        <v>111</v>
      </c>
    </row>
    <row r="36" spans="1:11" ht="72">
      <c r="A36" s="84" t="s">
        <v>130</v>
      </c>
      <c r="B36" s="24" t="s">
        <v>58</v>
      </c>
      <c r="C36" s="33" t="s">
        <v>15</v>
      </c>
      <c r="D36" s="34"/>
      <c r="E36" s="34"/>
      <c r="F36" s="35">
        <v>0.2</v>
      </c>
      <c r="G36" s="25">
        <f>IF(C36="yes",(1*F36),IF(C36="no",(0*F36),""))</f>
        <v>0.2</v>
      </c>
      <c r="H36" s="84" t="s">
        <v>130</v>
      </c>
      <c r="J36" s="72" t="s">
        <v>97</v>
      </c>
      <c r="K36" s="72" t="s">
        <v>126</v>
      </c>
    </row>
    <row r="37" spans="1:11" ht="48">
      <c r="A37" s="54" t="s">
        <v>131</v>
      </c>
      <c r="B37" s="24" t="s">
        <v>59</v>
      </c>
      <c r="C37" s="33" t="s">
        <v>15</v>
      </c>
      <c r="D37" s="34"/>
      <c r="E37" s="34"/>
      <c r="F37" s="35">
        <v>0.05</v>
      </c>
      <c r="G37" s="25">
        <f>IF(C37="yes",(1*F37),IF(C37="no",(0*F37),""))</f>
        <v>0.05</v>
      </c>
      <c r="H37" s="54" t="s">
        <v>131</v>
      </c>
      <c r="K37" s="72" t="s">
        <v>98</v>
      </c>
    </row>
    <row r="38" spans="1:10" ht="84">
      <c r="A38" s="54" t="s">
        <v>132</v>
      </c>
      <c r="B38" s="24" t="s">
        <v>60</v>
      </c>
      <c r="C38" s="33" t="s">
        <v>15</v>
      </c>
      <c r="D38" s="34"/>
      <c r="E38" s="34"/>
      <c r="F38" s="35">
        <v>0.1</v>
      </c>
      <c r="G38" s="25">
        <f>IF(C38="yes",(1*F38),IF(C38="no",(0*F38),""))</f>
        <v>0.1</v>
      </c>
      <c r="H38" s="54" t="s">
        <v>132</v>
      </c>
      <c r="J38" s="72" t="s">
        <v>83</v>
      </c>
    </row>
    <row r="39" spans="1:11" ht="96">
      <c r="A39" s="54" t="s">
        <v>133</v>
      </c>
      <c r="B39" s="24" t="s">
        <v>61</v>
      </c>
      <c r="C39" s="33" t="s">
        <v>15</v>
      </c>
      <c r="D39" s="34"/>
      <c r="E39" s="34"/>
      <c r="F39" s="35">
        <v>0</v>
      </c>
      <c r="G39" s="25">
        <f t="shared" si="2"/>
        <v>0</v>
      </c>
      <c r="H39" s="54" t="s">
        <v>133</v>
      </c>
      <c r="J39" s="72" t="s">
        <v>99</v>
      </c>
      <c r="K39" s="72" t="s">
        <v>100</v>
      </c>
    </row>
    <row r="40" spans="1:11" ht="132">
      <c r="A40" s="54" t="s">
        <v>134</v>
      </c>
      <c r="B40" s="24" t="s">
        <v>127</v>
      </c>
      <c r="C40" s="33" t="s">
        <v>15</v>
      </c>
      <c r="D40" s="34"/>
      <c r="E40" s="34"/>
      <c r="F40" s="35">
        <v>0</v>
      </c>
      <c r="G40" s="25">
        <f t="shared" si="2"/>
        <v>0</v>
      </c>
      <c r="H40" s="54" t="s">
        <v>134</v>
      </c>
      <c r="J40" s="72" t="s">
        <v>99</v>
      </c>
      <c r="K40" s="72" t="s">
        <v>101</v>
      </c>
    </row>
    <row r="41" spans="1:8" ht="12.75">
      <c r="A41" s="55"/>
      <c r="B41" s="70"/>
      <c r="C41" s="23"/>
      <c r="D41" s="54"/>
      <c r="E41" s="54"/>
      <c r="F41" s="55"/>
      <c r="G41" s="55"/>
      <c r="H41" s="76"/>
    </row>
    <row r="42" spans="1:11" ht="15">
      <c r="A42" s="56" t="s">
        <v>16</v>
      </c>
      <c r="B42" s="57"/>
      <c r="C42" s="58"/>
      <c r="D42" s="59"/>
      <c r="E42" s="59"/>
      <c r="F42" s="60" t="str">
        <f>IF(SUM(F29:F40)&lt;&gt;100%,"ERROR","100%")</f>
        <v>100%</v>
      </c>
      <c r="G42" s="60">
        <f>SUM(G29:G40)</f>
        <v>1.0000000000000002</v>
      </c>
      <c r="H42" s="61"/>
      <c r="I42" s="62"/>
      <c r="J42" s="62"/>
      <c r="K42" s="62"/>
    </row>
    <row r="43" spans="1:8" ht="14.25">
      <c r="A43" s="63"/>
      <c r="B43" s="64"/>
      <c r="C43" s="42"/>
      <c r="D43" s="65"/>
      <c r="E43" s="65"/>
      <c r="F43" s="63"/>
      <c r="G43" s="63"/>
      <c r="H43" s="77"/>
    </row>
    <row r="44" spans="1:11" ht="15.75">
      <c r="A44" s="43" t="s">
        <v>27</v>
      </c>
      <c r="B44" s="66"/>
      <c r="C44" s="67"/>
      <c r="D44" s="68"/>
      <c r="E44" s="68"/>
      <c r="F44" s="69"/>
      <c r="G44" s="69"/>
      <c r="H44" s="48" t="s">
        <v>122</v>
      </c>
      <c r="I44" s="49" t="s">
        <v>64</v>
      </c>
      <c r="J44" s="94" t="s">
        <v>110</v>
      </c>
      <c r="K44" s="94"/>
    </row>
    <row r="45" spans="1:11" ht="30">
      <c r="A45" s="89" t="s">
        <v>10</v>
      </c>
      <c r="B45" s="89"/>
      <c r="C45" s="51" t="s">
        <v>11</v>
      </c>
      <c r="D45" s="51" t="s">
        <v>12</v>
      </c>
      <c r="E45" s="51" t="s">
        <v>13</v>
      </c>
      <c r="F45" s="50" t="s">
        <v>14</v>
      </c>
      <c r="G45" s="50" t="s">
        <v>3</v>
      </c>
      <c r="H45" s="81"/>
      <c r="I45" s="82"/>
      <c r="J45" s="82" t="s">
        <v>68</v>
      </c>
      <c r="K45" s="82" t="s">
        <v>69</v>
      </c>
    </row>
    <row r="46" spans="1:11" ht="36">
      <c r="A46" s="54">
        <v>1</v>
      </c>
      <c r="B46" s="24" t="s">
        <v>28</v>
      </c>
      <c r="C46" s="33" t="s">
        <v>15</v>
      </c>
      <c r="D46" s="34"/>
      <c r="E46" s="34"/>
      <c r="F46" s="35">
        <v>0.2</v>
      </c>
      <c r="G46" s="25">
        <f>IF(C46="yes",(1*F46),IF(C46="no",(0*F46),""))</f>
        <v>0.2</v>
      </c>
      <c r="H46" s="79">
        <v>1</v>
      </c>
      <c r="J46" s="72" t="s">
        <v>102</v>
      </c>
      <c r="K46" s="72" t="s">
        <v>103</v>
      </c>
    </row>
    <row r="47" spans="1:11" ht="36">
      <c r="A47" s="54">
        <v>2</v>
      </c>
      <c r="B47" s="24" t="s">
        <v>29</v>
      </c>
      <c r="C47" s="33" t="s">
        <v>15</v>
      </c>
      <c r="D47" s="34"/>
      <c r="E47" s="34"/>
      <c r="F47" s="35">
        <v>0.2</v>
      </c>
      <c r="G47" s="25">
        <f>IF(C47="yes",(1*F47),IF(C47="no",(0*F47),""))</f>
        <v>0.2</v>
      </c>
      <c r="H47" s="79">
        <v>2</v>
      </c>
      <c r="J47" s="72" t="s">
        <v>102</v>
      </c>
      <c r="K47" s="72" t="s">
        <v>104</v>
      </c>
    </row>
    <row r="48" spans="1:11" ht="36">
      <c r="A48" s="54">
        <v>3</v>
      </c>
      <c r="B48" s="24" t="s">
        <v>30</v>
      </c>
      <c r="C48" s="33" t="s">
        <v>15</v>
      </c>
      <c r="D48" s="34"/>
      <c r="E48" s="34"/>
      <c r="F48" s="35">
        <v>0.2</v>
      </c>
      <c r="G48" s="25">
        <f>IF(C48="yes",(1*F48),IF(C48="no",(0*F48),""))</f>
        <v>0.2</v>
      </c>
      <c r="H48" s="79">
        <v>3</v>
      </c>
      <c r="J48" s="72" t="s">
        <v>102</v>
      </c>
      <c r="K48" s="72" t="s">
        <v>105</v>
      </c>
    </row>
    <row r="49" spans="1:11" ht="48">
      <c r="A49" s="54">
        <v>4</v>
      </c>
      <c r="B49" s="24" t="s">
        <v>31</v>
      </c>
      <c r="C49" s="33" t="s">
        <v>15</v>
      </c>
      <c r="D49" s="34"/>
      <c r="E49" s="34"/>
      <c r="F49" s="35">
        <v>0.2</v>
      </c>
      <c r="G49" s="25">
        <f>IF(C49="yes",(1*F49),IF(C49="no",(0*F49),""))</f>
        <v>0.2</v>
      </c>
      <c r="H49" s="79">
        <v>4</v>
      </c>
      <c r="J49" s="72" t="s">
        <v>106</v>
      </c>
      <c r="K49" s="72" t="s">
        <v>107</v>
      </c>
    </row>
    <row r="50" spans="1:11" ht="63.75">
      <c r="A50" s="54" t="s">
        <v>116</v>
      </c>
      <c r="B50" s="24" t="s">
        <v>63</v>
      </c>
      <c r="C50" s="33" t="s">
        <v>15</v>
      </c>
      <c r="D50" s="34"/>
      <c r="E50" s="34"/>
      <c r="F50" s="35">
        <v>0.2</v>
      </c>
      <c r="G50" s="25">
        <f>IF(C50="yes",(1*F50),IF(C50="no",(0*F50),""))</f>
        <v>0.2</v>
      </c>
      <c r="H50" s="75" t="s">
        <v>116</v>
      </c>
      <c r="I50" s="72" t="s">
        <v>128</v>
      </c>
      <c r="J50" s="72" t="s">
        <v>108</v>
      </c>
      <c r="K50" s="72" t="s">
        <v>109</v>
      </c>
    </row>
    <row r="51" spans="1:8" ht="12.75">
      <c r="A51" s="55"/>
      <c r="B51" s="70"/>
      <c r="C51" s="23"/>
      <c r="D51" s="54"/>
      <c r="E51" s="54"/>
      <c r="F51" s="55"/>
      <c r="G51" s="55"/>
      <c r="H51" s="76"/>
    </row>
    <row r="52" spans="1:11" ht="15">
      <c r="A52" s="56" t="s">
        <v>16</v>
      </c>
      <c r="B52" s="57"/>
      <c r="C52" s="58"/>
      <c r="D52" s="59"/>
      <c r="E52" s="59"/>
      <c r="F52" s="60" t="str">
        <f>IF(SUM(F46:F50)&lt;&gt;100%,"ERROR","100%")</f>
        <v>100%</v>
      </c>
      <c r="G52" s="60">
        <f>SUM(G46:G50)</f>
        <v>1</v>
      </c>
      <c r="H52" s="61"/>
      <c r="I52" s="62"/>
      <c r="J52" s="62"/>
      <c r="K52" s="62"/>
    </row>
  </sheetData>
  <mergeCells count="10">
    <mergeCell ref="J4:K4"/>
    <mergeCell ref="J16:K16"/>
    <mergeCell ref="J27:K27"/>
    <mergeCell ref="J44:K44"/>
    <mergeCell ref="A45:B45"/>
    <mergeCell ref="A1:G1"/>
    <mergeCell ref="A5:B5"/>
    <mergeCell ref="A17:B17"/>
    <mergeCell ref="A28:B28"/>
    <mergeCell ref="A2:G2"/>
  </mergeCells>
  <printOptions/>
  <pageMargins left="0.75" right="0.75" top="1" bottom="1" header="0.5" footer="0.5"/>
  <pageSetup horizontalDpi="600" verticalDpi="600" orientation="landscape" scale="90" r:id="rId1"/>
  <headerFooter alignWithMargins="0">
    <oddFooter>&amp;C&amp;P&amp;R&amp;"Arial,Bold"&amp;12DRAFT
FY 2002 Spring Review</oddFooter>
  </headerFooter>
  <rowBreaks count="4" manualBreakCount="4">
    <brk id="15" max="6" man="1"/>
    <brk id="26" max="6" man="1"/>
    <brk id="37" max="6" man="1"/>
    <brk id="43" max="6" man="1"/>
  </rowBreaks>
</worksheet>
</file>

<file path=xl/worksheets/sheet3.xml><?xml version="1.0" encoding="utf-8"?>
<worksheet xmlns="http://schemas.openxmlformats.org/spreadsheetml/2006/main" xmlns:r="http://schemas.openxmlformats.org/officeDocument/2006/relationships">
  <dimension ref="A1:D13"/>
  <sheetViews>
    <sheetView zoomScale="75" zoomScaleNormal="75" workbookViewId="0" topLeftCell="A1">
      <selection activeCell="A2" sqref="A2:D2"/>
    </sheetView>
  </sheetViews>
  <sheetFormatPr defaultColWidth="9.140625" defaultRowHeight="12.75"/>
  <cols>
    <col min="1" max="1" width="49.00390625" style="0" customWidth="1"/>
    <col min="2" max="2" width="23.57421875" style="0" customWidth="1"/>
    <col min="3" max="3" width="15.7109375" style="0" customWidth="1"/>
    <col min="4" max="4" width="24.28125" style="0" customWidth="1"/>
  </cols>
  <sheetData>
    <row r="1" spans="1:4" ht="35.25" customHeight="1">
      <c r="A1" s="95" t="str">
        <f>'PART Qs &amp; Section Scoring'!A1:G1</f>
        <v>OMB Program Assessment Rating Tool (PART) </v>
      </c>
      <c r="B1" s="96"/>
      <c r="C1" s="96"/>
      <c r="D1" s="96"/>
    </row>
    <row r="2" spans="1:4" ht="35.25" customHeight="1">
      <c r="A2" s="97" t="str">
        <f>'PART Qs &amp; Section Scoring'!A2:G2</f>
        <v>Research and Development Programs</v>
      </c>
      <c r="B2" s="98"/>
      <c r="C2" s="98"/>
      <c r="D2" s="98"/>
    </row>
    <row r="3" spans="1:4" ht="31.5" customHeight="1">
      <c r="A3" s="1" t="str">
        <f>'PART Qs &amp; Section Scoring'!B3</f>
        <v>Name of Program:  </v>
      </c>
      <c r="B3" s="1"/>
      <c r="C3" s="2"/>
      <c r="D3" s="2"/>
    </row>
    <row r="4" spans="1:4" ht="28.5" customHeight="1">
      <c r="A4" s="3" t="s">
        <v>0</v>
      </c>
      <c r="B4" s="3" t="s">
        <v>1</v>
      </c>
      <c r="C4" s="3" t="s">
        <v>2</v>
      </c>
      <c r="D4" s="3" t="s">
        <v>3</v>
      </c>
    </row>
    <row r="5" spans="1:4" ht="24.75" customHeight="1">
      <c r="A5" s="4" t="s">
        <v>4</v>
      </c>
      <c r="B5" s="5">
        <v>0.2</v>
      </c>
      <c r="C5" s="6">
        <f>ppurpose</f>
        <v>1</v>
      </c>
      <c r="D5" s="6">
        <f>(B5*C5)</f>
        <v>0.2</v>
      </c>
    </row>
    <row r="6" spans="1:4" ht="15">
      <c r="A6" s="7"/>
      <c r="B6" s="8"/>
      <c r="C6" s="9"/>
      <c r="D6" s="9"/>
    </row>
    <row r="7" spans="1:4" ht="24.75" customHeight="1">
      <c r="A7" s="4" t="s">
        <v>5</v>
      </c>
      <c r="B7" s="5">
        <v>0.1</v>
      </c>
      <c r="C7" s="6">
        <f>splanning</f>
        <v>1</v>
      </c>
      <c r="D7" s="6">
        <f>(B7*C7)</f>
        <v>0.1</v>
      </c>
    </row>
    <row r="8" spans="1:4" ht="15.75">
      <c r="A8" s="10"/>
      <c r="B8" s="11"/>
      <c r="C8" s="12"/>
      <c r="D8" s="13"/>
    </row>
    <row r="9" spans="1:4" ht="24.75" customHeight="1">
      <c r="A9" s="14" t="s">
        <v>6</v>
      </c>
      <c r="B9" s="15">
        <v>0.2</v>
      </c>
      <c r="C9" s="6">
        <f>pmanagement</f>
        <v>1.0000000000000002</v>
      </c>
      <c r="D9" s="6">
        <f>(B9*C9)</f>
        <v>0.20000000000000007</v>
      </c>
    </row>
    <row r="10" spans="1:4" ht="15">
      <c r="A10" s="16"/>
      <c r="B10" s="17"/>
      <c r="C10" s="18"/>
      <c r="D10" s="13"/>
    </row>
    <row r="11" spans="1:4" ht="24.75" customHeight="1">
      <c r="A11" s="19" t="s">
        <v>7</v>
      </c>
      <c r="B11" s="15">
        <v>0.5</v>
      </c>
      <c r="C11" s="6">
        <f>presults</f>
        <v>1</v>
      </c>
      <c r="D11" s="6">
        <f>(B11*C11)</f>
        <v>0.5</v>
      </c>
    </row>
    <row r="12" spans="1:4" ht="15">
      <c r="A12" s="16"/>
      <c r="B12" s="17"/>
      <c r="C12" s="18"/>
      <c r="D12" s="13"/>
    </row>
    <row r="13" spans="1:4" ht="15.75">
      <c r="A13" s="20" t="s">
        <v>8</v>
      </c>
      <c r="B13" s="21">
        <f>SUM(B5,B7,B9,B11)</f>
        <v>1</v>
      </c>
      <c r="C13" s="22"/>
      <c r="D13" s="22">
        <f>SUM(D5:D12)</f>
        <v>1</v>
      </c>
    </row>
  </sheetData>
  <sheetProtection password="CD5C" sheet="1" objects="1" scenarios="1"/>
  <mergeCells count="2">
    <mergeCell ref="A1:D1"/>
    <mergeCell ref="A2:D2"/>
  </mergeCells>
  <printOptions/>
  <pageMargins left="0.75" right="0.75" top="1" bottom="1" header="0.5" footer="0.5"/>
  <pageSetup horizontalDpi="600" verticalDpi="600" orientation="landscape" r:id="rId1"/>
  <headerFooter alignWithMargins="0">
    <oddFooter>&amp;R&amp;"Arial,Bold"&amp;12DRAFT
FY 2002 Spring Review</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Trinkle</cp:lastModifiedBy>
  <cp:lastPrinted>2002-05-14T15:05:45Z</cp:lastPrinted>
  <dcterms:created xsi:type="dcterms:W3CDTF">2002-04-18T17:14:40Z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